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85" tabRatio="599" activeTab="0"/>
  </bookViews>
  <sheets>
    <sheet name="публикация (2)" sheetId="1" r:id="rId1"/>
  </sheets>
  <definedNames>
    <definedName name="wrn.Інструкція." localSheetId="0" hidden="1">{#N/A,#N/A,FALSE,"Лист4"}</definedName>
    <definedName name="wrn.Інструкція." hidden="1">{#N/A,#N/A,FALSE,"Лист4"}</definedName>
  </definedNames>
  <calcPr fullCalcOnLoad="1"/>
</workbook>
</file>

<file path=xl/sharedStrings.xml><?xml version="1.0" encoding="utf-8"?>
<sst xmlns="http://schemas.openxmlformats.org/spreadsheetml/2006/main" count="77" uniqueCount="74">
  <si>
    <t>Видатки, не вiднесенi до основних груп</t>
  </si>
  <si>
    <t>070000</t>
  </si>
  <si>
    <t>080000</t>
  </si>
  <si>
    <t>090000</t>
  </si>
  <si>
    <t>110000</t>
  </si>
  <si>
    <t>120000</t>
  </si>
  <si>
    <t>130000</t>
  </si>
  <si>
    <t>Власні надходження бюджетних установ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</si>
  <si>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</si>
  <si>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</si>
  <si>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</si>
  <si>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</si>
  <si>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1.  ДОХОДИ :</t>
  </si>
  <si>
    <t>Податки на доходи, податки на прибуток, податки на збільшення ринкової вартості</t>
  </si>
  <si>
    <t>Неподаткові надходження</t>
  </si>
  <si>
    <t>Офіційні трансферти</t>
  </si>
  <si>
    <t>1</t>
  </si>
  <si>
    <t>2</t>
  </si>
  <si>
    <t>4</t>
  </si>
  <si>
    <t>5</t>
  </si>
  <si>
    <t>Інші джерела власних надходжень бюджетних установ</t>
  </si>
  <si>
    <t>Державне управлiння</t>
  </si>
  <si>
    <t>Освiта</t>
  </si>
  <si>
    <t>Соцiальний захист та соцiальне забезпечення</t>
  </si>
  <si>
    <t>Культура i мистецтво</t>
  </si>
  <si>
    <t>Засоби масової iнформацiї</t>
  </si>
  <si>
    <t>Фiзична культура i спорт</t>
  </si>
  <si>
    <t>150000</t>
  </si>
  <si>
    <t>Будівництво</t>
  </si>
  <si>
    <t>Надання внутрішніх кредитів</t>
  </si>
  <si>
    <t>Кошти, що передаються із загального фонду бюджету до бюджету розвитку (спеціального фонду)</t>
  </si>
  <si>
    <t>Повернення внутрішніх кредитів</t>
  </si>
  <si>
    <t>Податкові надходження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</si>
  <si>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</si>
  <si>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</si>
  <si>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Дотації</t>
  </si>
  <si>
    <t>Усього доходів</t>
  </si>
  <si>
    <t>6</t>
  </si>
  <si>
    <t>Охорона здоров'я</t>
  </si>
  <si>
    <t xml:space="preserve">Р а з о м    д о х о д і в </t>
  </si>
  <si>
    <t>160000</t>
  </si>
  <si>
    <t>Сільське і лісове господарство, рибне господарство та мисливство</t>
  </si>
  <si>
    <t>2.ВИДАТКИ:</t>
  </si>
  <si>
    <t>Запобігання та лiквiдацiя надзвичайних ситуацiй та наслiдкiв стихiйного лиха</t>
  </si>
  <si>
    <t>Разом видатків</t>
  </si>
  <si>
    <t>Дефіцит бюджету (-)/профіцит бюджету (+)</t>
  </si>
  <si>
    <t>Міжбюджетні трансферти</t>
  </si>
  <si>
    <t>Всього  видатків з трансфертами</t>
  </si>
  <si>
    <t>180000</t>
  </si>
  <si>
    <t>Р а з о м    в и д а т к і в</t>
  </si>
  <si>
    <t>відхилення               +/-</t>
  </si>
  <si>
    <t>відхилення                  +/-</t>
  </si>
  <si>
    <t>Податок та збір на доходи фізичних осіб</t>
  </si>
  <si>
    <t>Податок на прибуток підприємств</t>
  </si>
  <si>
    <t>Інші неподаткові надходження</t>
  </si>
  <si>
    <t>Інші послуги, пов’язані з економічною діяльностю</t>
  </si>
  <si>
    <t>3</t>
  </si>
  <si>
    <t>Виконання за  2016 рік</t>
  </si>
  <si>
    <t>Виконання за  2017 рік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</si>
  <si>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</si>
  <si>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 xml:space="preserve">Плата за розміщення тимчасово вільних коштів місцевих бюджетів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</si>
  <si>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</si>
  <si>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надання адміністративних послуг</t>
  </si>
  <si>
    <t>Надходження коштів від відшкодування втрат сільськогосподарського і лісогосподарського виробництва</t>
  </si>
  <si>
    <t>Субвенції всього</t>
  </si>
  <si>
    <t>в тому числі:</t>
  </si>
  <si>
    <t>- освітня субвенція з дежавного бюджету місцевим бюджетам</t>
  </si>
  <si>
    <t>- медична субвенція з державного бюджету місцевим бюджетам</t>
  </si>
  <si>
    <t>- субвенції з державного бюджету на соціальний захист населення</t>
  </si>
  <si>
    <t xml:space="preserve">- 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</si>
  <si>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Управління фінансів Ратнівської райдержадміністрації відповідно до ч.3,4,5 ст.28 Бюджетного кодексу України  пропонує для ознайомлення інформацію про виконання районного бюджету за 2016-2017 роки                                               </t>
  </si>
  <si>
    <t>Публічне представлення звіту про виконання районного бюджету відбудеться в залі засідань районної ради 16 лютого 2018 року о 10 годині.</t>
  </si>
  <si>
    <t>Примітка: зменшення видаткової частини бюджету пов'язано з передачею частини закладів бюджетної сфери з 01.01.2017 року на фінансування із Заболоттівської об'єднаної громади.</t>
  </si>
  <si>
    <t>Інформація про виконання районного бюджету  за 2016-2017 роки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</si>
</sst>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грн&quot;;\-#,##0\ &quot;грн&quot;"/>
    <numFmt numFmtId="189" formatCode="#,##0\ &quot;грн&quot;;[Red]\-#,##0\ &quot;грн&quot;"/>
    <numFmt numFmtId="190" formatCode="#,##0.00\ &quot;грн&quot;;\-#,##0.00\ &quot;грн&quot;"/>
    <numFmt numFmtId="191" formatCode="#,##0.00\ &quot;грн&quot;;[Red]\-#,##0.00\ &quot;грн&quot;"/>
    <numFmt numFmtId="192" formatCode="_-* #,##0\ &quot;грн&quot;_-;\-* #,##0\ &quot;грн&quot;_-;_-* &quot;-&quot;\ &quot;грн&quot;_-;_-@_-"/>
    <numFmt numFmtId="193" formatCode="_-* #,##0\ _г_р_н_-;\-* #,##0\ _г_р_н_-;_-* &quot;-&quot;\ _г_р_н_-;_-@_-"/>
    <numFmt numFmtId="194" formatCode="_-* #,##0.00\ &quot;грн&quot;_-;\-* #,##0.00\ &quot;грн&quot;_-;_-* &quot;-&quot;??\ &quot;грн&quot;_-;_-@_-"/>
    <numFmt numFmtId="195" formatCode="_-* #,##0.00\ _г_р_н_-;\-* #,##0.00\ _г_р_н_-;_-* &quot;-&quot;??\ _г_р_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#,##0;[Red]#,##0"/>
    <numFmt numFmtId="213" formatCode="000000"/>
    <numFmt numFmtId="214" formatCode="#,##0.0"/>
    <numFmt numFmtId="215" formatCode="0.0"/>
    <numFmt numFmtId="216" formatCode="0.00000"/>
    <numFmt numFmtId="217" formatCode="0.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0.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8"/>
      <color indexed="36"/>
      <name val="Arial Cyr"/>
      <family val="0"/>
    </font>
    <font>
      <sz val="15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20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 applyProtection="1">
      <alignment horizontal="center"/>
      <protection locked="0"/>
    </xf>
    <xf numFmtId="1" fontId="7" fillId="33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Continuous"/>
      <protection hidden="1"/>
    </xf>
    <xf numFmtId="213" fontId="12" fillId="33" borderId="10" xfId="0" applyNumberFormat="1" applyFont="1" applyFill="1" applyBorder="1" applyAlignment="1" applyProtection="1">
      <alignment horizontal="center"/>
      <protection hidden="1"/>
    </xf>
    <xf numFmtId="49" fontId="23" fillId="33" borderId="10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 horizontal="center" wrapText="1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5" fillId="33" borderId="11" xfId="0" applyNumberFormat="1" applyFont="1" applyFill="1" applyBorder="1" applyAlignment="1" applyProtection="1">
      <alignment horizontal="left" vertical="center" wrapText="1"/>
      <protection hidden="1"/>
    </xf>
    <xf numFmtId="49" fontId="1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left" vertical="center" wrapText="1"/>
      <protection hidden="1"/>
    </xf>
    <xf numFmtId="0" fontId="23" fillId="33" borderId="11" xfId="0" applyFont="1" applyFill="1" applyBorder="1" applyAlignment="1" applyProtection="1">
      <alignment horizontal="left" vertical="center" wrapText="1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>
      <alignment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 hidden="1"/>
    </xf>
    <xf numFmtId="0" fontId="23" fillId="33" borderId="12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left" vertical="center" wrapText="1"/>
      <protection hidden="1"/>
    </xf>
    <xf numFmtId="0" fontId="13" fillId="33" borderId="10" xfId="0" applyFont="1" applyFill="1" applyBorder="1" applyAlignment="1" applyProtection="1">
      <alignment horizontal="center" wrapText="1"/>
      <protection hidden="1"/>
    </xf>
    <xf numFmtId="215" fontId="9" fillId="33" borderId="10" xfId="0" applyNumberFormat="1" applyFont="1" applyFill="1" applyBorder="1" applyAlignment="1" applyProtection="1">
      <alignment horizontal="center" wrapText="1"/>
      <protection hidden="1"/>
    </xf>
    <xf numFmtId="1" fontId="13" fillId="33" borderId="10" xfId="0" applyNumberFormat="1" applyFont="1" applyFill="1" applyBorder="1" applyAlignment="1" applyProtection="1">
      <alignment horizontal="center" wrapText="1"/>
      <protection hidden="1"/>
    </xf>
    <xf numFmtId="1" fontId="9" fillId="33" borderId="10" xfId="0" applyNumberFormat="1" applyFont="1" applyFill="1" applyBorder="1" applyAlignment="1" applyProtection="1">
      <alignment horizontal="center" wrapText="1"/>
      <protection hidden="1"/>
    </xf>
    <xf numFmtId="49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13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11" fillId="34" borderId="13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left" vertical="center"/>
    </xf>
    <xf numFmtId="49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tabSelected="1"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8" sqref="A58:H59"/>
    </sheetView>
  </sheetViews>
  <sheetFormatPr defaultColWidth="9.00390625" defaultRowHeight="12.75"/>
  <cols>
    <col min="1" max="1" width="79.625" style="1" customWidth="1"/>
    <col min="2" max="2" width="14.875" style="2" hidden="1" customWidth="1"/>
    <col min="3" max="3" width="14.75390625" style="2" customWidth="1"/>
    <col min="4" max="4" width="15.00390625" style="2" customWidth="1"/>
    <col min="5" max="5" width="14.75390625" style="2" customWidth="1"/>
    <col min="6" max="6" width="14.375" style="2" customWidth="1"/>
    <col min="7" max="7" width="15.875" style="2" customWidth="1"/>
    <col min="8" max="8" width="14.125" style="0" customWidth="1"/>
  </cols>
  <sheetData>
    <row r="1" spans="1:8" ht="41.25" customHeight="1">
      <c r="A1" s="57" t="s">
        <v>70</v>
      </c>
      <c r="B1" s="57"/>
      <c r="C1" s="57"/>
      <c r="D1" s="57"/>
      <c r="E1" s="57"/>
      <c r="F1" s="57"/>
      <c r="G1" s="57"/>
      <c r="H1" s="57"/>
    </row>
    <row r="2" spans="1:8" ht="20.25">
      <c r="A2" s="57" t="s">
        <v>71</v>
      </c>
      <c r="B2" s="57"/>
      <c r="C2" s="57"/>
      <c r="D2" s="57"/>
      <c r="E2" s="57"/>
      <c r="F2" s="57"/>
      <c r="G2" s="57"/>
      <c r="H2" s="53"/>
    </row>
    <row r="3" spans="1:8" ht="21" customHeight="1" thickBot="1">
      <c r="A3" s="62" t="s">
        <v>73</v>
      </c>
      <c r="B3" s="62"/>
      <c r="C3" s="62"/>
      <c r="D3" s="62"/>
      <c r="E3" s="62"/>
      <c r="F3" s="62"/>
      <c r="G3" s="62"/>
      <c r="H3" s="62"/>
    </row>
    <row r="4" spans="2:8" ht="11.25" customHeight="1" hidden="1" thickBot="1">
      <c r="B4" s="3"/>
      <c r="C4" s="3"/>
      <c r="D4" s="3"/>
      <c r="E4" s="3"/>
      <c r="F4" s="3"/>
      <c r="H4" s="3"/>
    </row>
    <row r="5" spans="1:8" ht="9.75" customHeight="1">
      <c r="A5" s="66" t="s">
        <v>8</v>
      </c>
      <c r="B5" s="68" t="s">
        <v>9</v>
      </c>
      <c r="C5" s="70" t="s">
        <v>10</v>
      </c>
      <c r="D5" s="70"/>
      <c r="E5" s="70"/>
      <c r="F5" s="70" t="s">
        <v>11</v>
      </c>
      <c r="G5" s="70"/>
      <c r="H5" s="72"/>
    </row>
    <row r="6" spans="1:8" ht="3.75" customHeight="1">
      <c r="A6" s="67"/>
      <c r="B6" s="69"/>
      <c r="C6" s="71"/>
      <c r="D6" s="71"/>
      <c r="E6" s="71"/>
      <c r="F6" s="71"/>
      <c r="G6" s="71"/>
      <c r="H6" s="73"/>
    </row>
    <row r="7" spans="1:8" ht="22.5" customHeight="1">
      <c r="A7" s="67"/>
      <c r="B7" s="69"/>
      <c r="C7" s="63" t="s">
        <v>57</v>
      </c>
      <c r="D7" s="63" t="s">
        <v>58</v>
      </c>
      <c r="E7" s="63" t="s">
        <v>50</v>
      </c>
      <c r="F7" s="63" t="s">
        <v>57</v>
      </c>
      <c r="G7" s="63" t="s">
        <v>58</v>
      </c>
      <c r="H7" s="64" t="s">
        <v>51</v>
      </c>
    </row>
    <row r="8" spans="1:8" ht="15.75" customHeight="1">
      <c r="A8" s="67"/>
      <c r="B8" s="69"/>
      <c r="C8" s="63"/>
      <c r="D8" s="63"/>
      <c r="E8" s="63"/>
      <c r="F8" s="63"/>
      <c r="G8" s="63"/>
      <c r="H8" s="64"/>
    </row>
    <row r="9" spans="1:8" ht="10.5" customHeight="1">
      <c r="A9" s="38" t="s">
        <v>16</v>
      </c>
      <c r="B9" s="39" t="s">
        <v>17</v>
      </c>
      <c r="C9" s="39" t="s">
        <v>17</v>
      </c>
      <c r="D9" s="39" t="s">
        <v>56</v>
      </c>
      <c r="E9" s="39" t="s">
        <v>18</v>
      </c>
      <c r="F9" s="39" t="s">
        <v>19</v>
      </c>
      <c r="G9" s="39" t="s">
        <v>37</v>
      </c>
      <c r="H9" s="41">
        <v>7</v>
      </c>
    </row>
    <row r="10" spans="1:8" ht="15.75">
      <c r="A10" s="16" t="s">
        <v>12</v>
      </c>
      <c r="B10" s="60"/>
      <c r="C10" s="60"/>
      <c r="D10" s="60"/>
      <c r="E10" s="60"/>
      <c r="F10" s="60"/>
      <c r="G10" s="60"/>
      <c r="H10" s="61"/>
    </row>
    <row r="11" spans="1:8" ht="15.75">
      <c r="A11" s="17" t="s">
        <v>32</v>
      </c>
      <c r="B11" s="5">
        <v>10000000</v>
      </c>
      <c r="C11" s="43">
        <f>C13+C14</f>
        <v>23840472.02</v>
      </c>
      <c r="D11" s="43">
        <f>D13+D14</f>
        <v>31710617.18</v>
      </c>
      <c r="E11" s="43">
        <f>D11-C11</f>
        <v>7870145.16</v>
      </c>
      <c r="F11" s="43">
        <f>F12</f>
        <v>0</v>
      </c>
      <c r="G11" s="43">
        <f>G12</f>
        <v>0</v>
      </c>
      <c r="H11" s="45">
        <f>G11-F11</f>
        <v>0</v>
      </c>
    </row>
    <row r="12" spans="1:8" ht="28.5" hidden="1">
      <c r="A12" s="18" t="s">
        <v>13</v>
      </c>
      <c r="B12" s="6">
        <v>11000000</v>
      </c>
      <c r="C12" s="43"/>
      <c r="D12" s="43"/>
      <c r="E12" s="43">
        <f aca="true" t="shared" si="0" ref="E12:E57">D12-C12</f>
        <v>0</v>
      </c>
      <c r="F12" s="46">
        <v>0</v>
      </c>
      <c r="G12" s="43">
        <v>0</v>
      </c>
      <c r="H12" s="47">
        <f aca="true" t="shared" si="1" ref="H12:H36">G12-F12</f>
        <v>0</v>
      </c>
    </row>
    <row r="13" spans="1:8" ht="15.75">
      <c r="A13" s="19" t="s">
        <v>52</v>
      </c>
      <c r="B13" s="7">
        <v>11010000</v>
      </c>
      <c r="C13" s="48">
        <v>23744794.88</v>
      </c>
      <c r="D13" s="48">
        <v>31689181.18</v>
      </c>
      <c r="E13" s="43">
        <f t="shared" si="0"/>
        <v>7944386.300000001</v>
      </c>
      <c r="F13" s="48">
        <v>0</v>
      </c>
      <c r="G13" s="48">
        <v>0</v>
      </c>
      <c r="H13" s="45">
        <f t="shared" si="1"/>
        <v>0</v>
      </c>
    </row>
    <row r="14" spans="1:8" ht="15.75">
      <c r="A14" s="19" t="s">
        <v>53</v>
      </c>
      <c r="B14" s="7">
        <v>11020000</v>
      </c>
      <c r="C14" s="48">
        <v>95677.14</v>
      </c>
      <c r="D14" s="48">
        <v>21436</v>
      </c>
      <c r="E14" s="43">
        <f t="shared" si="0"/>
        <v>-74241.14</v>
      </c>
      <c r="F14" s="48">
        <v>0</v>
      </c>
      <c r="G14" s="48">
        <v>0</v>
      </c>
      <c r="H14" s="45">
        <f t="shared" si="1"/>
        <v>0</v>
      </c>
    </row>
    <row r="15" spans="1:8" ht="15.75">
      <c r="A15" s="20" t="s">
        <v>14</v>
      </c>
      <c r="B15" s="5">
        <v>20000000</v>
      </c>
      <c r="C15" s="43">
        <f>C16+C17+C19+C20+C21+2500</f>
        <v>1005439.52</v>
      </c>
      <c r="D15" s="43">
        <f>D16+D17+D19+D20+D21</f>
        <v>1488897.73</v>
      </c>
      <c r="E15" s="43">
        <f t="shared" si="0"/>
        <v>483458.20999999996</v>
      </c>
      <c r="F15" s="43">
        <f>F17+F19+F21+F22</f>
        <v>12588613.29</v>
      </c>
      <c r="G15" s="43">
        <f>G17+G19+G21+G22+G18</f>
        <v>10170349.22</v>
      </c>
      <c r="H15" s="45">
        <f t="shared" si="1"/>
        <v>-2418264.0699999984</v>
      </c>
    </row>
    <row r="16" spans="1:8" ht="15.75" customHeight="1" hidden="1">
      <c r="A16" s="21" t="s">
        <v>59</v>
      </c>
      <c r="B16" s="40">
        <v>21010000</v>
      </c>
      <c r="C16" s="48">
        <v>20687</v>
      </c>
      <c r="D16" s="48">
        <v>16526</v>
      </c>
      <c r="E16" s="43">
        <f t="shared" si="0"/>
        <v>-4161</v>
      </c>
      <c r="F16" s="48">
        <v>0</v>
      </c>
      <c r="G16" s="48">
        <v>0</v>
      </c>
      <c r="H16" s="54"/>
    </row>
    <row r="17" spans="1:8" ht="15.75">
      <c r="A17" s="21" t="s">
        <v>60</v>
      </c>
      <c r="B17" s="40">
        <v>21050000</v>
      </c>
      <c r="C17" s="48">
        <v>661571.45</v>
      </c>
      <c r="D17" s="48">
        <v>862312.74</v>
      </c>
      <c r="E17" s="43">
        <f t="shared" si="0"/>
        <v>200741.29000000004</v>
      </c>
      <c r="F17" s="48">
        <v>0</v>
      </c>
      <c r="G17" s="48">
        <v>0</v>
      </c>
      <c r="H17" s="45">
        <f t="shared" si="1"/>
        <v>0</v>
      </c>
    </row>
    <row r="18" spans="1:8" ht="30" hidden="1">
      <c r="A18" s="21" t="s">
        <v>63</v>
      </c>
      <c r="B18" s="40">
        <v>21110000</v>
      </c>
      <c r="C18" s="48">
        <v>0</v>
      </c>
      <c r="D18" s="48">
        <v>0</v>
      </c>
      <c r="E18" s="43">
        <f t="shared" si="0"/>
        <v>0</v>
      </c>
      <c r="F18" s="48">
        <v>4591</v>
      </c>
      <c r="G18" s="48">
        <v>17567</v>
      </c>
      <c r="H18" s="45">
        <f t="shared" si="1"/>
        <v>12976</v>
      </c>
    </row>
    <row r="19" spans="1:8" ht="17.25" customHeight="1">
      <c r="A19" s="21" t="s">
        <v>62</v>
      </c>
      <c r="B19" s="40">
        <v>22010000</v>
      </c>
      <c r="C19" s="48">
        <v>94756</v>
      </c>
      <c r="D19" s="48">
        <v>339490</v>
      </c>
      <c r="E19" s="43">
        <f t="shared" si="0"/>
        <v>244734</v>
      </c>
      <c r="F19" s="48">
        <v>0</v>
      </c>
      <c r="G19" s="48">
        <v>0</v>
      </c>
      <c r="H19" s="45">
        <f t="shared" si="1"/>
        <v>0</v>
      </c>
    </row>
    <row r="20" spans="1:8" ht="17.25" customHeight="1">
      <c r="A20" s="21" t="s">
        <v>61</v>
      </c>
      <c r="B20" s="40">
        <v>22080000</v>
      </c>
      <c r="C20" s="48">
        <v>145639.89</v>
      </c>
      <c r="D20" s="48">
        <v>242803.35</v>
      </c>
      <c r="E20" s="43">
        <f t="shared" si="0"/>
        <v>97163.45999999999</v>
      </c>
      <c r="F20" s="48">
        <v>0</v>
      </c>
      <c r="G20" s="48">
        <v>0</v>
      </c>
      <c r="H20" s="45">
        <f t="shared" si="1"/>
        <v>0</v>
      </c>
    </row>
    <row r="21" spans="1:8" ht="15.75">
      <c r="A21" s="21" t="s">
        <v>54</v>
      </c>
      <c r="B21" s="40">
        <v>24000000</v>
      </c>
      <c r="C21" s="48">
        <v>80285.18</v>
      </c>
      <c r="D21" s="48">
        <v>27765.64</v>
      </c>
      <c r="E21" s="43">
        <f t="shared" si="0"/>
        <v>-52519.53999999999</v>
      </c>
      <c r="F21" s="48">
        <v>0</v>
      </c>
      <c r="G21" s="48">
        <v>0</v>
      </c>
      <c r="H21" s="45">
        <f t="shared" si="1"/>
        <v>0</v>
      </c>
    </row>
    <row r="22" spans="1:8" ht="15.75">
      <c r="A22" s="20" t="s">
        <v>7</v>
      </c>
      <c r="B22" s="5">
        <v>25000000</v>
      </c>
      <c r="C22" s="43">
        <v>0</v>
      </c>
      <c r="D22" s="43">
        <v>0</v>
      </c>
      <c r="E22" s="43">
        <f t="shared" si="0"/>
        <v>0</v>
      </c>
      <c r="F22" s="43">
        <f>F23+F24</f>
        <v>12588613.29</v>
      </c>
      <c r="G22" s="43">
        <f>G23+G24</f>
        <v>10152782.22</v>
      </c>
      <c r="H22" s="45">
        <f t="shared" si="1"/>
        <v>-2435831.0699999984</v>
      </c>
    </row>
    <row r="23" spans="1:8" ht="30" customHeight="1">
      <c r="A23" s="21" t="s">
        <v>33</v>
      </c>
      <c r="B23" s="7">
        <v>25010000</v>
      </c>
      <c r="C23" s="48">
        <v>0</v>
      </c>
      <c r="D23" s="48">
        <v>0</v>
      </c>
      <c r="E23" s="43">
        <f t="shared" si="0"/>
        <v>0</v>
      </c>
      <c r="F23" s="48">
        <v>8170333.84</v>
      </c>
      <c r="G23" s="48">
        <v>7044158.33</v>
      </c>
      <c r="H23" s="45">
        <f t="shared" si="1"/>
        <v>-1126175.5099999998</v>
      </c>
    </row>
    <row r="24" spans="1:8" ht="15.75">
      <c r="A24" s="21" t="s">
        <v>20</v>
      </c>
      <c r="B24" s="7">
        <v>25020000</v>
      </c>
      <c r="C24" s="48">
        <v>0</v>
      </c>
      <c r="D24" s="48">
        <v>0</v>
      </c>
      <c r="E24" s="43">
        <f t="shared" si="0"/>
        <v>0</v>
      </c>
      <c r="F24" s="48">
        <v>4418279.45</v>
      </c>
      <c r="G24" s="48">
        <v>3108623.89</v>
      </c>
      <c r="H24" s="45">
        <f t="shared" si="1"/>
        <v>-1309655.56</v>
      </c>
    </row>
    <row r="25" spans="1:8" ht="18.75">
      <c r="A25" s="23" t="s">
        <v>34</v>
      </c>
      <c r="B25" s="8">
        <v>900101</v>
      </c>
      <c r="C25" s="43">
        <f>C15+C11</f>
        <v>24845911.54</v>
      </c>
      <c r="D25" s="43">
        <f>D15+D11</f>
        <v>33199514.91</v>
      </c>
      <c r="E25" s="43">
        <f t="shared" si="0"/>
        <v>8353603.370000001</v>
      </c>
      <c r="F25" s="43">
        <f>F15+F11</f>
        <v>12588613.29</v>
      </c>
      <c r="G25" s="43">
        <f>G15+G11</f>
        <v>10170349.22</v>
      </c>
      <c r="H25" s="45">
        <f t="shared" si="1"/>
        <v>-2418264.0699999984</v>
      </c>
    </row>
    <row r="26" spans="1:8" ht="15.75">
      <c r="A26" s="20" t="s">
        <v>15</v>
      </c>
      <c r="B26" s="5">
        <v>40000000</v>
      </c>
      <c r="C26" s="43">
        <f>C27+C28</f>
        <v>344423674</v>
      </c>
      <c r="D26" s="43">
        <f>D27+D28</f>
        <v>446488222.47</v>
      </c>
      <c r="E26" s="43">
        <f t="shared" si="0"/>
        <v>102064548.47000003</v>
      </c>
      <c r="F26" s="43">
        <f>F27+F28</f>
        <v>20495.96</v>
      </c>
      <c r="G26" s="43">
        <f>G27+G28</f>
        <v>5709127.46</v>
      </c>
      <c r="H26" s="45">
        <f t="shared" si="1"/>
        <v>5688631.5</v>
      </c>
    </row>
    <row r="27" spans="1:8" ht="15.75">
      <c r="A27" s="22" t="s">
        <v>35</v>
      </c>
      <c r="B27" s="7">
        <v>41020000</v>
      </c>
      <c r="C27" s="48">
        <v>24769262</v>
      </c>
      <c r="D27" s="48">
        <v>50328800</v>
      </c>
      <c r="E27" s="43">
        <f t="shared" si="0"/>
        <v>25559538</v>
      </c>
      <c r="F27" s="48">
        <v>0</v>
      </c>
      <c r="G27" s="48">
        <v>0</v>
      </c>
      <c r="H27" s="45">
        <f t="shared" si="1"/>
        <v>0</v>
      </c>
    </row>
    <row r="28" spans="1:8" ht="15.75">
      <c r="A28" s="22" t="s">
        <v>64</v>
      </c>
      <c r="B28" s="7">
        <v>41030000</v>
      </c>
      <c r="C28" s="48">
        <v>319654412</v>
      </c>
      <c r="D28" s="48">
        <f>393428440.85+2730981.62</f>
        <v>396159422.47</v>
      </c>
      <c r="E28" s="43">
        <f t="shared" si="0"/>
        <v>76505010.47000003</v>
      </c>
      <c r="F28" s="48">
        <v>20495.96</v>
      </c>
      <c r="G28" s="48">
        <v>5709127.46</v>
      </c>
      <c r="H28" s="45">
        <f t="shared" si="1"/>
        <v>5688631.5</v>
      </c>
    </row>
    <row r="29" spans="1:8" ht="11.25" customHeight="1">
      <c r="A29" s="56" t="s">
        <v>65</v>
      </c>
      <c r="B29" s="7"/>
      <c r="C29" s="48"/>
      <c r="D29" s="48"/>
      <c r="E29" s="43"/>
      <c r="F29" s="48"/>
      <c r="G29" s="48"/>
      <c r="H29" s="45"/>
    </row>
    <row r="30" spans="1:8" ht="15.75">
      <c r="A30" s="55" t="s">
        <v>66</v>
      </c>
      <c r="B30" s="7">
        <v>41033900</v>
      </c>
      <c r="C30" s="48">
        <v>86253900</v>
      </c>
      <c r="D30" s="48">
        <v>87808700</v>
      </c>
      <c r="E30" s="43">
        <f t="shared" si="0"/>
        <v>1554800</v>
      </c>
      <c r="F30" s="48">
        <v>0</v>
      </c>
      <c r="G30" s="48">
        <v>0</v>
      </c>
      <c r="H30" s="45">
        <v>0</v>
      </c>
    </row>
    <row r="31" spans="1:8" ht="15.75">
      <c r="A31" s="55" t="s">
        <v>67</v>
      </c>
      <c r="B31" s="7">
        <v>41034200</v>
      </c>
      <c r="C31" s="48">
        <v>30484310</v>
      </c>
      <c r="D31" s="48">
        <v>36572400</v>
      </c>
      <c r="E31" s="43">
        <f t="shared" si="0"/>
        <v>6088090</v>
      </c>
      <c r="F31" s="48">
        <v>0</v>
      </c>
      <c r="G31" s="48">
        <v>0</v>
      </c>
      <c r="H31" s="45">
        <v>0</v>
      </c>
    </row>
    <row r="32" spans="1:8" ht="15.75">
      <c r="A32" s="55" t="s">
        <v>68</v>
      </c>
      <c r="B32" s="7"/>
      <c r="C32" s="48">
        <v>195365617</v>
      </c>
      <c r="D32" s="48">
        <v>265993200</v>
      </c>
      <c r="E32" s="43">
        <f t="shared" si="0"/>
        <v>70627583</v>
      </c>
      <c r="F32" s="48">
        <v>0</v>
      </c>
      <c r="G32" s="48">
        <v>0</v>
      </c>
      <c r="H32" s="45">
        <v>0</v>
      </c>
    </row>
    <row r="33" spans="1:8" ht="18" customHeight="1">
      <c r="A33" s="55" t="s">
        <v>69</v>
      </c>
      <c r="B33" s="7">
        <v>41034500</v>
      </c>
      <c r="C33" s="48">
        <v>3153288</v>
      </c>
      <c r="D33" s="48">
        <v>2361809</v>
      </c>
      <c r="E33" s="43">
        <f t="shared" si="0"/>
        <v>-791479</v>
      </c>
      <c r="F33" s="48">
        <v>0</v>
      </c>
      <c r="G33" s="48">
        <v>0</v>
      </c>
      <c r="H33" s="45">
        <v>0</v>
      </c>
    </row>
    <row r="34" spans="1:8" ht="18.75">
      <c r="A34" s="23" t="s">
        <v>36</v>
      </c>
      <c r="B34" s="8"/>
      <c r="C34" s="43">
        <f>C26+C25</f>
        <v>369269585.54</v>
      </c>
      <c r="D34" s="43">
        <f>D26+D25</f>
        <v>479687737.38000005</v>
      </c>
      <c r="E34" s="43">
        <f>E26+E25</f>
        <v>110418151.84000003</v>
      </c>
      <c r="F34" s="43">
        <f>F26+F25</f>
        <v>12609109.25</v>
      </c>
      <c r="G34" s="43">
        <f>G26+G25</f>
        <v>15879476.68</v>
      </c>
      <c r="H34" s="45">
        <f t="shared" si="1"/>
        <v>3270367.4299999997</v>
      </c>
    </row>
    <row r="35" spans="1:8" ht="15.75">
      <c r="A35" s="24" t="s">
        <v>31</v>
      </c>
      <c r="B35" s="4">
        <v>250000</v>
      </c>
      <c r="C35" s="42"/>
      <c r="D35" s="42"/>
      <c r="E35" s="43">
        <f t="shared" si="0"/>
        <v>0</v>
      </c>
      <c r="F35" s="42">
        <v>104724</v>
      </c>
      <c r="G35" s="42">
        <v>99300.94</v>
      </c>
      <c r="H35" s="45">
        <f t="shared" si="1"/>
        <v>-5423.059999999998</v>
      </c>
    </row>
    <row r="36" spans="1:8" ht="18.75">
      <c r="A36" s="25" t="s">
        <v>39</v>
      </c>
      <c r="B36" s="9"/>
      <c r="C36" s="49">
        <f>SUM(C34:C35)</f>
        <v>369269585.54</v>
      </c>
      <c r="D36" s="49">
        <f>SUM(D34:D35)</f>
        <v>479687737.38000005</v>
      </c>
      <c r="E36" s="43">
        <f t="shared" si="0"/>
        <v>110418151.84000003</v>
      </c>
      <c r="F36" s="49">
        <f>SUM(F34:F35)</f>
        <v>12713833.25</v>
      </c>
      <c r="G36" s="49">
        <f>SUM(G34:G35)</f>
        <v>15978777.62</v>
      </c>
      <c r="H36" s="45">
        <f t="shared" si="1"/>
        <v>3264944.369999999</v>
      </c>
    </row>
    <row r="37" spans="1:8" ht="15.75">
      <c r="A37" s="26" t="s">
        <v>42</v>
      </c>
      <c r="B37" s="10"/>
      <c r="C37" s="58"/>
      <c r="D37" s="58"/>
      <c r="E37" s="58"/>
      <c r="F37" s="58"/>
      <c r="G37" s="58"/>
      <c r="H37" s="59"/>
    </row>
    <row r="38" spans="1:8" ht="15.75">
      <c r="A38" s="27" t="s">
        <v>21</v>
      </c>
      <c r="B38" s="11">
        <v>10000</v>
      </c>
      <c r="C38" s="42">
        <v>1363035</v>
      </c>
      <c r="D38" s="42">
        <v>2109852.12</v>
      </c>
      <c r="E38" s="43">
        <f t="shared" si="0"/>
        <v>746817.1200000001</v>
      </c>
      <c r="F38" s="42">
        <v>217142</v>
      </c>
      <c r="G38" s="42">
        <v>300</v>
      </c>
      <c r="H38" s="45">
        <f aca="true" t="shared" si="2" ref="H38:H57">G38-F38</f>
        <v>-216842</v>
      </c>
    </row>
    <row r="39" spans="1:8" ht="15.75">
      <c r="A39" s="27" t="s">
        <v>22</v>
      </c>
      <c r="B39" s="12" t="s">
        <v>1</v>
      </c>
      <c r="C39" s="42">
        <v>104963246</v>
      </c>
      <c r="D39" s="42">
        <v>139313324.74</v>
      </c>
      <c r="E39" s="43">
        <f t="shared" si="0"/>
        <v>34350078.74000001</v>
      </c>
      <c r="F39" s="42">
        <v>11258639</v>
      </c>
      <c r="G39" s="42">
        <v>5644016.95</v>
      </c>
      <c r="H39" s="45">
        <f t="shared" si="2"/>
        <v>-5614622.05</v>
      </c>
    </row>
    <row r="40" spans="1:8" ht="15.75">
      <c r="A40" s="27" t="s">
        <v>38</v>
      </c>
      <c r="B40" s="12" t="s">
        <v>2</v>
      </c>
      <c r="C40" s="42">
        <v>32591166</v>
      </c>
      <c r="D40" s="42">
        <v>41958975.72</v>
      </c>
      <c r="E40" s="43">
        <f t="shared" si="0"/>
        <v>9367809.719999999</v>
      </c>
      <c r="F40" s="42">
        <v>8018123</v>
      </c>
      <c r="G40" s="42">
        <v>6105835.09</v>
      </c>
      <c r="H40" s="45">
        <f t="shared" si="2"/>
        <v>-1912287.9100000001</v>
      </c>
    </row>
    <row r="41" spans="1:8" ht="15.75">
      <c r="A41" s="27" t="s">
        <v>23</v>
      </c>
      <c r="B41" s="12" t="s">
        <v>3</v>
      </c>
      <c r="C41" s="42">
        <v>199409087</v>
      </c>
      <c r="D41" s="42">
        <v>267534688.87</v>
      </c>
      <c r="E41" s="43">
        <f t="shared" si="0"/>
        <v>68125601.87</v>
      </c>
      <c r="F41" s="42">
        <v>349900</v>
      </c>
      <c r="G41" s="42">
        <v>31273.18</v>
      </c>
      <c r="H41" s="45">
        <f t="shared" si="2"/>
        <v>-318626.82</v>
      </c>
    </row>
    <row r="42" spans="1:8" ht="15.75">
      <c r="A42" s="27" t="s">
        <v>24</v>
      </c>
      <c r="B42" s="12" t="s">
        <v>4</v>
      </c>
      <c r="C42" s="42">
        <v>6644831</v>
      </c>
      <c r="D42" s="42">
        <v>6891923.83</v>
      </c>
      <c r="E42" s="43">
        <f t="shared" si="0"/>
        <v>247092.83000000007</v>
      </c>
      <c r="F42" s="42">
        <v>397547</v>
      </c>
      <c r="G42" s="42">
        <v>434143.06</v>
      </c>
      <c r="H42" s="45">
        <f t="shared" si="2"/>
        <v>36596.06</v>
      </c>
    </row>
    <row r="43" spans="1:8" ht="15.75">
      <c r="A43" s="27" t="s">
        <v>25</v>
      </c>
      <c r="B43" s="12" t="s">
        <v>5</v>
      </c>
      <c r="C43" s="42">
        <v>150000</v>
      </c>
      <c r="D43" s="42">
        <v>99964.9</v>
      </c>
      <c r="E43" s="43">
        <f t="shared" si="0"/>
        <v>-50035.100000000006</v>
      </c>
      <c r="F43" s="42"/>
      <c r="G43" s="42"/>
      <c r="H43" s="45">
        <f t="shared" si="2"/>
        <v>0</v>
      </c>
    </row>
    <row r="44" spans="1:8" ht="15.75">
      <c r="A44" s="27" t="s">
        <v>26</v>
      </c>
      <c r="B44" s="12" t="s">
        <v>6</v>
      </c>
      <c r="C44" s="42">
        <v>951301</v>
      </c>
      <c r="D44" s="42">
        <v>1188159.91</v>
      </c>
      <c r="E44" s="43">
        <f t="shared" si="0"/>
        <v>236858.90999999992</v>
      </c>
      <c r="F44" s="42">
        <v>12017</v>
      </c>
      <c r="G44" s="42">
        <v>162802.92</v>
      </c>
      <c r="H44" s="45">
        <f t="shared" si="2"/>
        <v>150785.92</v>
      </c>
    </row>
    <row r="45" spans="1:8" ht="15.75">
      <c r="A45" s="27" t="s">
        <v>28</v>
      </c>
      <c r="B45" s="12" t="s">
        <v>27</v>
      </c>
      <c r="C45" s="42">
        <v>135566</v>
      </c>
      <c r="D45" s="42">
        <v>39996</v>
      </c>
      <c r="E45" s="43">
        <f t="shared" si="0"/>
        <v>-95570</v>
      </c>
      <c r="F45" s="42">
        <v>3438859</v>
      </c>
      <c r="G45" s="42">
        <v>5821953.27</v>
      </c>
      <c r="H45" s="45">
        <f t="shared" si="2"/>
        <v>2383094.2699999996</v>
      </c>
    </row>
    <row r="46" spans="1:8" ht="15.75">
      <c r="A46" s="27" t="s">
        <v>41</v>
      </c>
      <c r="B46" s="12" t="s">
        <v>40</v>
      </c>
      <c r="C46" s="42">
        <v>271835</v>
      </c>
      <c r="D46" s="42">
        <v>182000</v>
      </c>
      <c r="E46" s="43">
        <f t="shared" si="0"/>
        <v>-89835</v>
      </c>
      <c r="F46" s="42">
        <v>12584</v>
      </c>
      <c r="G46" s="42">
        <v>55000</v>
      </c>
      <c r="H46" s="45">
        <f t="shared" si="2"/>
        <v>42416</v>
      </c>
    </row>
    <row r="47" spans="1:8" ht="15.75" hidden="1">
      <c r="A47" s="27"/>
      <c r="B47" s="12"/>
      <c r="C47" s="42"/>
      <c r="D47" s="42"/>
      <c r="E47" s="43">
        <f t="shared" si="0"/>
        <v>0</v>
      </c>
      <c r="F47" s="42"/>
      <c r="G47" s="42"/>
      <c r="H47" s="45">
        <f t="shared" si="2"/>
        <v>0</v>
      </c>
    </row>
    <row r="48" spans="1:8" ht="15.75">
      <c r="A48" s="27" t="s">
        <v>55</v>
      </c>
      <c r="B48" s="12" t="s">
        <v>48</v>
      </c>
      <c r="C48" s="42">
        <v>49998</v>
      </c>
      <c r="D48" s="42">
        <v>49987.3</v>
      </c>
      <c r="E48" s="43">
        <f t="shared" si="0"/>
        <v>-10.69999999999709</v>
      </c>
      <c r="F48" s="42"/>
      <c r="G48" s="42"/>
      <c r="H48" s="45">
        <f t="shared" si="2"/>
        <v>0</v>
      </c>
    </row>
    <row r="49" spans="1:8" ht="35.25" customHeight="1">
      <c r="A49" s="27" t="s">
        <v>43</v>
      </c>
      <c r="B49" s="13">
        <v>210000</v>
      </c>
      <c r="C49" s="42">
        <v>294146</v>
      </c>
      <c r="D49" s="42">
        <v>230216.03</v>
      </c>
      <c r="E49" s="43">
        <f t="shared" si="0"/>
        <v>-63929.97</v>
      </c>
      <c r="F49" s="42">
        <v>18679</v>
      </c>
      <c r="G49" s="42"/>
      <c r="H49" s="45">
        <f t="shared" si="2"/>
        <v>-18679</v>
      </c>
    </row>
    <row r="50" spans="1:8" ht="15.75">
      <c r="A50" s="27" t="s">
        <v>0</v>
      </c>
      <c r="B50" s="13">
        <v>250000</v>
      </c>
      <c r="C50" s="42">
        <v>498220</v>
      </c>
      <c r="D50" s="42">
        <v>231399.64</v>
      </c>
      <c r="E50" s="43">
        <f t="shared" si="0"/>
        <v>-266820.36</v>
      </c>
      <c r="F50" s="42">
        <v>46333</v>
      </c>
      <c r="G50" s="42">
        <v>7061.12</v>
      </c>
      <c r="H50" s="45">
        <f t="shared" si="2"/>
        <v>-39271.88</v>
      </c>
    </row>
    <row r="51" spans="1:8" s="15" customFormat="1" ht="18.75">
      <c r="A51" s="29" t="s">
        <v>44</v>
      </c>
      <c r="B51" s="14">
        <v>900201</v>
      </c>
      <c r="C51" s="44">
        <f>C38+C39+C40+C41+C42+C43+C44+C45+C46+C48+C49+C50</f>
        <v>347322431</v>
      </c>
      <c r="D51" s="44">
        <f>D38+D39+D40+D41+D42+D43+D44+D45+D46+D48+D49+D50</f>
        <v>459830489.06</v>
      </c>
      <c r="E51" s="43">
        <f t="shared" si="0"/>
        <v>112508058.06</v>
      </c>
      <c r="F51" s="44">
        <f>F38+F39+F40+F41+F42+F43+F44+F45+F46+F48+F49+F50</f>
        <v>23769823</v>
      </c>
      <c r="G51" s="44">
        <f>G38+G39+G40+G41+G42+G43+G44+G45+G46+G48+G49+G50</f>
        <v>18262385.59</v>
      </c>
      <c r="H51" s="45">
        <f t="shared" si="2"/>
        <v>-5507437.41</v>
      </c>
    </row>
    <row r="52" spans="1:8" ht="15.75">
      <c r="A52" s="30" t="s">
        <v>46</v>
      </c>
      <c r="B52" s="34">
        <v>250300</v>
      </c>
      <c r="C52" s="42">
        <v>9818752</v>
      </c>
      <c r="D52" s="42">
        <v>13097654.39</v>
      </c>
      <c r="E52" s="43">
        <f t="shared" si="0"/>
        <v>3278902.3900000006</v>
      </c>
      <c r="F52" s="42"/>
      <c r="G52" s="42"/>
      <c r="H52" s="45">
        <f t="shared" si="2"/>
        <v>0</v>
      </c>
    </row>
    <row r="53" spans="1:8" ht="15.75">
      <c r="A53" s="27" t="s">
        <v>47</v>
      </c>
      <c r="B53" s="35"/>
      <c r="C53" s="44">
        <f>C51+C52</f>
        <v>357141183</v>
      </c>
      <c r="D53" s="44">
        <f>D51+D52</f>
        <v>472928143.45</v>
      </c>
      <c r="E53" s="43">
        <f t="shared" si="0"/>
        <v>115786960.44999999</v>
      </c>
      <c r="F53" s="44">
        <f>F51+F52</f>
        <v>23769823</v>
      </c>
      <c r="G53" s="44">
        <f>G51+G52</f>
        <v>18262385.59</v>
      </c>
      <c r="H53" s="45">
        <f t="shared" si="2"/>
        <v>-5507437.41</v>
      </c>
    </row>
    <row r="54" spans="1:8" ht="15.75">
      <c r="A54" s="31" t="s">
        <v>29</v>
      </c>
      <c r="B54" s="36">
        <v>250000</v>
      </c>
      <c r="C54" s="42">
        <v>30000</v>
      </c>
      <c r="D54" s="42">
        <v>55400</v>
      </c>
      <c r="E54" s="43">
        <f t="shared" si="0"/>
        <v>25400</v>
      </c>
      <c r="F54" s="42">
        <v>100000</v>
      </c>
      <c r="G54" s="42">
        <v>91000</v>
      </c>
      <c r="H54" s="45">
        <f t="shared" si="2"/>
        <v>-9000</v>
      </c>
    </row>
    <row r="55" spans="1:8" ht="18.75">
      <c r="A55" s="33" t="s">
        <v>49</v>
      </c>
      <c r="B55" s="37"/>
      <c r="C55" s="44">
        <f>C53+C54</f>
        <v>357171183</v>
      </c>
      <c r="D55" s="44">
        <f>D53+D54</f>
        <v>472983543.45</v>
      </c>
      <c r="E55" s="43">
        <f t="shared" si="0"/>
        <v>115812360.44999999</v>
      </c>
      <c r="F55" s="44">
        <f>F53+F54</f>
        <v>23869823</v>
      </c>
      <c r="G55" s="44">
        <f>G53+G54</f>
        <v>18353385.59</v>
      </c>
      <c r="H55" s="45">
        <f t="shared" si="2"/>
        <v>-5516437.41</v>
      </c>
    </row>
    <row r="56" spans="1:8" ht="28.5">
      <c r="A56" s="28" t="s">
        <v>30</v>
      </c>
      <c r="B56" s="36">
        <v>208400</v>
      </c>
      <c r="C56" s="44">
        <v>-11068112</v>
      </c>
      <c r="D56" s="44">
        <v>-5089516.79</v>
      </c>
      <c r="E56" s="43">
        <f t="shared" si="0"/>
        <v>5978595.21</v>
      </c>
      <c r="F56" s="44">
        <v>11068112</v>
      </c>
      <c r="G56" s="44">
        <v>5089516.79</v>
      </c>
      <c r="H56" s="45">
        <f t="shared" si="2"/>
        <v>-5978595.21</v>
      </c>
    </row>
    <row r="57" spans="1:8" ht="19.5" customHeight="1" thickBot="1">
      <c r="A57" s="74" t="s">
        <v>45</v>
      </c>
      <c r="B57" s="32"/>
      <c r="C57" s="50">
        <f>C36-C55</f>
        <v>12098402.540000021</v>
      </c>
      <c r="D57" s="50">
        <f>D36-D55</f>
        <v>6704193.930000067</v>
      </c>
      <c r="E57" s="52">
        <f t="shared" si="0"/>
        <v>-5394208.609999955</v>
      </c>
      <c r="F57" s="50">
        <f>F36-F55</f>
        <v>-11155989.75</v>
      </c>
      <c r="G57" s="50">
        <f>G36-G55</f>
        <v>-2374607.9700000007</v>
      </c>
      <c r="H57" s="51">
        <f t="shared" si="2"/>
        <v>8781381.78</v>
      </c>
    </row>
    <row r="58" spans="1:8" ht="12.75">
      <c r="A58" s="65" t="s">
        <v>72</v>
      </c>
      <c r="B58" s="65"/>
      <c r="C58" s="65"/>
      <c r="D58" s="65"/>
      <c r="E58" s="65"/>
      <c r="F58" s="65"/>
      <c r="G58" s="65"/>
      <c r="H58" s="65"/>
    </row>
    <row r="59" spans="1:8" ht="12.75">
      <c r="A59" s="65"/>
      <c r="B59" s="65"/>
      <c r="C59" s="65"/>
      <c r="D59" s="65"/>
      <c r="E59" s="65"/>
      <c r="F59" s="65"/>
      <c r="G59" s="65"/>
      <c r="H59" s="65"/>
    </row>
  </sheetData>
  <sheetProtection/>
  <mergeCells count="16">
    <mergeCell ref="A58:H59"/>
    <mergeCell ref="E7:E8"/>
    <mergeCell ref="F7:F8"/>
    <mergeCell ref="A5:A8"/>
    <mergeCell ref="B5:B8"/>
    <mergeCell ref="C5:E6"/>
    <mergeCell ref="F5:H6"/>
    <mergeCell ref="A2:G2"/>
    <mergeCell ref="C37:H37"/>
    <mergeCell ref="B10:H10"/>
    <mergeCell ref="A1:H1"/>
    <mergeCell ref="A3:H3"/>
    <mergeCell ref="C7:C8"/>
    <mergeCell ref="D7:D8"/>
    <mergeCell ref="G7:G8"/>
    <mergeCell ref="H7:H8"/>
  </mergeCells>
  <printOptions/>
  <pageMargins left="0.45" right="0" top="0.25" bottom="0.1968503937007874" header="0.15748031496062992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Державне казначейство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Місячний звіт</dc:subject>
  <dc:creator>Хорунженко Тамара Миколаївна</dc:creator>
  <cp:keywords/>
  <dc:description/>
  <cp:lastModifiedBy>Перший</cp:lastModifiedBy>
  <cp:lastPrinted>2018-02-09T08:47:56Z</cp:lastPrinted>
  <dcterms:created xsi:type="dcterms:W3CDTF">1999-07-29T09:20:14Z</dcterms:created>
  <dcterms:modified xsi:type="dcterms:W3CDTF">2018-02-09T09:08:32Z</dcterms:modified>
  <cp:category/>
  <cp:version/>
  <cp:contentType/>
  <cp:contentStatus/>
</cp:coreProperties>
</file>